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9. 생활관\"/>
    </mc:Choice>
  </mc:AlternateContent>
  <xr:revisionPtr revIDLastSave="0" documentId="13_ncr:1_{AC7BE995-6C83-4DF4-BCCD-2D7AEF51DF9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NZR0DKOi01h+LxiO9FczRvsDp9TIaDr6PFRhbjvpOI="/>
    </ext>
  </extLst>
</workbook>
</file>

<file path=xl/calcChain.xml><?xml version="1.0" encoding="utf-8"?>
<calcChain xmlns="http://schemas.openxmlformats.org/spreadsheetml/2006/main">
  <c r="G4" i="1" l="1"/>
  <c r="G5" i="1"/>
  <c r="L23" i="1" l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29" i="1" l="1"/>
  <c r="L28" i="1"/>
  <c r="L27" i="1"/>
  <c r="L26" i="1"/>
  <c r="L8" i="1"/>
  <c r="L7" i="1"/>
  <c r="L6" i="1"/>
  <c r="L5" i="1"/>
  <c r="L4" i="1"/>
  <c r="L3" i="1"/>
  <c r="F30" i="1" l="1"/>
  <c r="E30" i="1"/>
  <c r="D30" i="1"/>
  <c r="C30" i="1"/>
  <c r="H29" i="1"/>
  <c r="G29" i="1"/>
  <c r="H28" i="1"/>
  <c r="G28" i="1"/>
  <c r="H27" i="1"/>
  <c r="G27" i="1"/>
  <c r="H26" i="1"/>
  <c r="G26" i="1"/>
  <c r="F25" i="1"/>
  <c r="E25" i="1"/>
  <c r="D25" i="1"/>
  <c r="C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F9" i="1"/>
  <c r="E9" i="1"/>
  <c r="D9" i="1"/>
  <c r="C9" i="1"/>
  <c r="H8" i="1"/>
  <c r="G8" i="1"/>
  <c r="H7" i="1"/>
  <c r="G7" i="1"/>
  <c r="H6" i="1"/>
  <c r="G6" i="1"/>
  <c r="H5" i="1"/>
  <c r="H4" i="1"/>
  <c r="H3" i="1"/>
  <c r="G3" i="1"/>
  <c r="C31" i="1" l="1"/>
  <c r="E31" i="1"/>
  <c r="G25" i="1"/>
  <c r="H30" i="1"/>
  <c r="F31" i="1"/>
  <c r="H25" i="1"/>
  <c r="G30" i="1"/>
  <c r="G9" i="1"/>
  <c r="H9" i="1"/>
  <c r="D31" i="1"/>
  <c r="G31" i="1" l="1"/>
  <c r="H31" i="1"/>
  <c r="K9" i="1"/>
  <c r="J9" i="1"/>
  <c r="I9" i="1"/>
  <c r="K30" i="1" l="1"/>
  <c r="J30" i="1"/>
  <c r="I30" i="1"/>
  <c r="K25" i="1"/>
  <c r="J25" i="1"/>
  <c r="I25" i="1"/>
  <c r="L24" i="1"/>
  <c r="I31" i="1" l="1"/>
  <c r="J31" i="1"/>
  <c r="L25" i="1"/>
  <c r="L30" i="1"/>
  <c r="L9" i="1"/>
  <c r="K31" i="1" l="1"/>
  <c r="L31" i="1"/>
</calcChain>
</file>

<file path=xl/sharedStrings.xml><?xml version="1.0" encoding="utf-8"?>
<sst xmlns="http://schemas.openxmlformats.org/spreadsheetml/2006/main" count="63" uniqueCount="39">
  <si>
    <t>동별</t>
  </si>
  <si>
    <t>구분</t>
  </si>
  <si>
    <t>실수(실)</t>
  </si>
  <si>
    <t>합계</t>
  </si>
  <si>
    <t>1인실</t>
  </si>
  <si>
    <t>2인실</t>
  </si>
  <si>
    <t>3인실</t>
  </si>
  <si>
    <t>4인실</t>
  </si>
  <si>
    <t>관실</t>
  </si>
  <si>
    <t>후생시설</t>
  </si>
  <si>
    <t>공유시설</t>
  </si>
  <si>
    <t>봉사관(D동)</t>
  </si>
  <si>
    <t>진리관(E동)</t>
  </si>
  <si>
    <t>향토관(H동)</t>
  </si>
  <si>
    <t>재정생활관
(여)</t>
  </si>
  <si>
    <t>화목관(FU동)</t>
  </si>
  <si>
    <t>화목관(FS동)</t>
  </si>
  <si>
    <t>재정생활관</t>
  </si>
  <si>
    <t>소계</t>
  </si>
  <si>
    <t>BTL생활관
(남)</t>
  </si>
  <si>
    <t>첨성관(I동)</t>
  </si>
  <si>
    <t>명의관(J동)</t>
  </si>
  <si>
    <t>누리관(K동)</t>
  </si>
  <si>
    <t>누리관(기혼자실)</t>
  </si>
  <si>
    <t>보람관(L동)</t>
  </si>
  <si>
    <t>보람관(기혼자실)</t>
  </si>
  <si>
    <t>선의관(M동)</t>
  </si>
  <si>
    <t>선의관(기혼자실)</t>
  </si>
  <si>
    <t>BTL생활관
(여)</t>
  </si>
  <si>
    <t>BTL생활관</t>
  </si>
  <si>
    <t>합 계</t>
  </si>
  <si>
    <r>
      <rPr>
        <sz val="11"/>
        <rFont val="맑은 고딕"/>
        <family val="2"/>
        <charset val="129"/>
      </rPr>
      <t>재정생활관</t>
    </r>
    <r>
      <rPr>
        <sz val="11"/>
        <rFont val="Arial"/>
        <family val="2"/>
      </rPr>
      <t xml:space="preserve">
(</t>
    </r>
    <r>
      <rPr>
        <sz val="11"/>
        <rFont val="맑은 고딕"/>
        <family val="2"/>
        <charset val="129"/>
      </rPr>
      <t>남</t>
    </r>
    <r>
      <rPr>
        <sz val="11"/>
        <rFont val="Arial"/>
        <family val="2"/>
      </rPr>
      <t>)</t>
    </r>
    <phoneticPr fontId="2" type="noConversion"/>
  </si>
  <si>
    <t>게스트룸</t>
    <phoneticPr fontId="2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</si>
  <si>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</si>
  <si>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</si>
  <si>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1"/>
        <rFont val="맑은 고딕"/>
        <family val="3"/>
        <charset val="129"/>
      </rPr>
      <t xml:space="preserve">수용인원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</si>
  <si>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>면적</t>
    </r>
    <r>
      <rPr>
        <sz val="11"/>
        <rFont val="Arial"/>
        <family val="2"/>
      </rPr>
      <t>(</t>
    </r>
    <r>
      <rPr>
        <sz val="11"/>
        <rFont val="Segoe UI Symbol"/>
        <family val="2"/>
      </rPr>
      <t>㎡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</si>
  <si>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>진리관</t>
    </r>
    <r>
      <rPr>
        <sz val="11"/>
        <rFont val="Arial"/>
        <family val="2"/>
      </rPr>
      <t>(VIP</t>
    </r>
    <r>
      <rPr>
        <sz val="11"/>
        <rFont val="맑은 고딕"/>
        <family val="2"/>
        <charset val="129"/>
      </rPr>
      <t>실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</si>
  <si>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>진리관(</t>
    </r>
    <r>
      <rPr>
        <sz val="11"/>
        <rFont val="Arial"/>
        <family val="3"/>
      </rPr>
      <t>E</t>
    </r>
    <r>
      <rPr>
        <sz val="11"/>
        <rFont val="맑은 고딕"/>
        <family val="3"/>
        <charset val="129"/>
      </rPr>
      <t>동)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</si>
</sst>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sz val="11"/>
      <color theme="1"/>
      <name val="맑은 고딕"/>
      <family val="2"/>
      <charset val="129"/>
    </font>
    <font>
      <sz val="11"/>
      <name val="Arial"/>
      <family val="2"/>
      <scheme val="minor"/>
    </font>
    <font>
      <b/>
      <sz val="11"/>
      <name val="Arial"/>
      <family val="2"/>
    </font>
    <font>
      <sz val="11"/>
      <name val="맑은 고딕"/>
      <family val="2"/>
      <charset val="129"/>
    </font>
    <font>
      <sz val="11"/>
      <name val="Arial"/>
      <family val="2"/>
      <charset val="129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sz val="11"/>
      <name val="Segoe UI Symbol"/>
      <family val="2"/>
    </font>
    <font>
      <sz val="11"/>
      <name val="Arial"/>
      <family val="3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39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41" fontId="7" fillId="0" borderId="1" xfId="1" applyFont="1" applyBorder="1" applyAlignment="1">
      <alignment horizontal="right" vertical="center"/>
    </xf>
    <xf numFmtId="0" fontId="13" fillId="4" borderId="0" xfId="0" applyFont="1" applyFill="1" applyAlignment="1">
      <alignment vertical="center"/>
    </xf>
    <xf numFmtId="41" fontId="4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2"/>
  <sheetViews>
    <sheetView tabSelected="1" workbookViewId="0">
      <selection sqref="A1:A2"/>
    </sheetView>
  </sheetViews>
  <sheetFormatPr defaultColWidth="12.625" defaultRowHeight="15" customHeight="1"/>
  <cols>
    <col min="1" max="1" width="14.375" bestFit="1" customWidth="1"/>
    <col min="2" max="2" width="17.625" customWidth="1"/>
    <col min="3" max="7" width="8.75" customWidth="1"/>
    <col min="8" max="12" width="9.75" customWidth="1"/>
    <col min="13" max="13" width="7.625" customWidth="1"/>
    <col min="14" max="14" width="49.125" bestFit="1" customWidth="1"/>
    <col min="15" max="26" width="7.625" customWidth="1"/>
  </cols>
  <sheetData>
    <row r="1" spans="1:26" ht="16.5" customHeight="1">
      <c r="A1" s="32" t="s">
        <v>0</v>
      </c>
      <c r="B1" s="32" t="s">
        <v>1</v>
      </c>
      <c r="C1" s="32" t="s">
        <v>2</v>
      </c>
      <c r="D1" s="28"/>
      <c r="E1" s="28"/>
      <c r="F1" s="28"/>
      <c r="G1" s="28"/>
      <c r="H1" s="33" t="s">
        <v>35</v>
      </c>
      <c r="I1" s="34" t="s">
        <v>36</v>
      </c>
      <c r="J1" s="28"/>
      <c r="K1" s="28"/>
      <c r="L1" s="32" t="s">
        <v>3</v>
      </c>
      <c r="M1" s="1"/>
      <c r="N1" s="19" t="s">
        <v>34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28"/>
      <c r="B2" s="28"/>
      <c r="C2" s="21" t="s">
        <v>4</v>
      </c>
      <c r="D2" s="21" t="s">
        <v>5</v>
      </c>
      <c r="E2" s="21" t="s">
        <v>6</v>
      </c>
      <c r="F2" s="21" t="s">
        <v>7</v>
      </c>
      <c r="G2" s="21" t="s">
        <v>3</v>
      </c>
      <c r="H2" s="28"/>
      <c r="I2" s="21" t="s">
        <v>8</v>
      </c>
      <c r="J2" s="21" t="s">
        <v>9</v>
      </c>
      <c r="K2" s="21" t="s">
        <v>10</v>
      </c>
      <c r="L2" s="28"/>
      <c r="M2" s="1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9" t="s">
        <v>31</v>
      </c>
      <c r="B3" s="11" t="s">
        <v>11</v>
      </c>
      <c r="C3" s="12">
        <v>3</v>
      </c>
      <c r="D3" s="12">
        <v>93</v>
      </c>
      <c r="E3" s="12">
        <v>0</v>
      </c>
      <c r="F3" s="12">
        <v>0</v>
      </c>
      <c r="G3" s="12">
        <f>SUM(C3:F3)</f>
        <v>96</v>
      </c>
      <c r="H3" s="12">
        <f>C3+($D3*2)+($E3*3)+($F3*4)</f>
        <v>189</v>
      </c>
      <c r="I3" s="35">
        <v>1970</v>
      </c>
      <c r="J3" s="17">
        <v>289</v>
      </c>
      <c r="K3" s="12">
        <v>1061</v>
      </c>
      <c r="L3" s="35">
        <f t="shared" ref="L3:L8" si="0">SUM(I3:K3)</f>
        <v>3320</v>
      </c>
      <c r="M3" s="4"/>
      <c r="N3" s="4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30"/>
      <c r="B4" s="11" t="s">
        <v>12</v>
      </c>
      <c r="C4" s="13">
        <v>0</v>
      </c>
      <c r="D4" s="13">
        <v>73</v>
      </c>
      <c r="E4" s="13">
        <v>0</v>
      </c>
      <c r="F4" s="13">
        <v>0</v>
      </c>
      <c r="G4" s="15">
        <f>SUM(C4:F4)</f>
        <v>73</v>
      </c>
      <c r="H4" s="15">
        <f>C4+($D4*2)+($E4*3)+($F4*4)</f>
        <v>146</v>
      </c>
      <c r="I4" s="13">
        <v>1585.8000000000002</v>
      </c>
      <c r="J4" s="16">
        <v>306.8</v>
      </c>
      <c r="K4" s="13">
        <v>2121</v>
      </c>
      <c r="L4" s="16">
        <f t="shared" si="0"/>
        <v>4013.6000000000004</v>
      </c>
      <c r="M4" s="4"/>
      <c r="N4" s="4"/>
      <c r="O4" s="2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31"/>
      <c r="B5" s="11" t="s">
        <v>13</v>
      </c>
      <c r="C5" s="12">
        <v>0</v>
      </c>
      <c r="D5" s="12">
        <v>135</v>
      </c>
      <c r="E5" s="12">
        <v>0</v>
      </c>
      <c r="F5" s="12">
        <v>0</v>
      </c>
      <c r="G5" s="12">
        <f t="shared" ref="G5:G30" si="1">SUM(C5:F5)</f>
        <v>135</v>
      </c>
      <c r="H5" s="12">
        <f>C5+($D5*2)+($E5*3)+($F5*4)</f>
        <v>270</v>
      </c>
      <c r="I5" s="35">
        <v>3375</v>
      </c>
      <c r="J5" s="36">
        <v>260</v>
      </c>
      <c r="K5" s="12">
        <v>3499.7200000000003</v>
      </c>
      <c r="L5" s="17">
        <f t="shared" si="0"/>
        <v>7134.72</v>
      </c>
      <c r="M5" s="4"/>
      <c r="N5" s="4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27" t="s">
        <v>14</v>
      </c>
      <c r="B6" s="11" t="s">
        <v>15</v>
      </c>
      <c r="C6" s="12">
        <v>0</v>
      </c>
      <c r="D6" s="12">
        <v>118</v>
      </c>
      <c r="E6" s="12">
        <v>0</v>
      </c>
      <c r="F6" s="12">
        <v>0</v>
      </c>
      <c r="G6" s="12">
        <f t="shared" si="1"/>
        <v>118</v>
      </c>
      <c r="H6" s="12">
        <f>C6+($D6*2)+($E6*3)+($F6*4)</f>
        <v>236</v>
      </c>
      <c r="I6" s="35">
        <v>2441.8000000000002</v>
      </c>
      <c r="J6" s="17">
        <v>383.44</v>
      </c>
      <c r="K6" s="12">
        <v>1076.8800000000001</v>
      </c>
      <c r="L6" s="17">
        <f t="shared" si="0"/>
        <v>3902.1200000000003</v>
      </c>
      <c r="M6" s="4"/>
      <c r="N6" s="4"/>
      <c r="O6" s="2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28"/>
      <c r="B7" s="11" t="s">
        <v>16</v>
      </c>
      <c r="C7" s="12">
        <v>0</v>
      </c>
      <c r="D7" s="12">
        <v>40</v>
      </c>
      <c r="E7" s="12">
        <v>0</v>
      </c>
      <c r="F7" s="12">
        <v>0</v>
      </c>
      <c r="G7" s="12">
        <f t="shared" si="1"/>
        <v>40</v>
      </c>
      <c r="H7" s="12">
        <f>C7+($D7*2)+($E7*3)+($F7*4)</f>
        <v>80</v>
      </c>
      <c r="I7" s="35">
        <v>864</v>
      </c>
      <c r="J7" s="15" t="s">
        <v>33</v>
      </c>
      <c r="K7" s="12" t="s">
        <v>33</v>
      </c>
      <c r="L7" s="17">
        <f t="shared" si="0"/>
        <v>864</v>
      </c>
      <c r="M7" s="4"/>
      <c r="N7" s="4"/>
      <c r="O7" s="2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28"/>
      <c r="B8" s="11" t="s">
        <v>13</v>
      </c>
      <c r="C8" s="12">
        <v>0</v>
      </c>
      <c r="D8" s="12">
        <v>216</v>
      </c>
      <c r="E8" s="12">
        <v>0</v>
      </c>
      <c r="F8" s="12">
        <v>0</v>
      </c>
      <c r="G8" s="12">
        <f t="shared" si="1"/>
        <v>216</v>
      </c>
      <c r="H8" s="12">
        <f>C8+($D8*2)+($E8*3)+($F8*4)</f>
        <v>432</v>
      </c>
      <c r="I8" s="35">
        <v>5400</v>
      </c>
      <c r="J8" s="37" t="s">
        <v>33</v>
      </c>
      <c r="K8" s="12">
        <v>4707.0600000000004</v>
      </c>
      <c r="L8" s="17">
        <f t="shared" si="0"/>
        <v>10107.060000000001</v>
      </c>
      <c r="M8" s="4"/>
      <c r="N8" s="4"/>
      <c r="O8" s="2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0" t="s">
        <v>17</v>
      </c>
      <c r="B9" s="10" t="s">
        <v>18</v>
      </c>
      <c r="C9" s="14">
        <f t="shared" ref="C9:H9" si="2">SUM(C3:C8)</f>
        <v>3</v>
      </c>
      <c r="D9" s="14">
        <f t="shared" si="2"/>
        <v>675</v>
      </c>
      <c r="E9" s="14">
        <f t="shared" si="2"/>
        <v>0</v>
      </c>
      <c r="F9" s="14">
        <f t="shared" si="2"/>
        <v>0</v>
      </c>
      <c r="G9" s="14">
        <f t="shared" si="2"/>
        <v>678</v>
      </c>
      <c r="H9" s="14">
        <f t="shared" si="2"/>
        <v>1353</v>
      </c>
      <c r="I9" s="14">
        <f t="shared" ref="I9:L9" si="3">SUM(I3:I8)</f>
        <v>15636.6</v>
      </c>
      <c r="J9" s="14">
        <f t="shared" si="3"/>
        <v>1239.24</v>
      </c>
      <c r="K9" s="14">
        <f t="shared" si="3"/>
        <v>12465.66</v>
      </c>
      <c r="L9" s="14">
        <f t="shared" si="3"/>
        <v>29341.5</v>
      </c>
      <c r="M9" s="4"/>
      <c r="N9" s="4"/>
      <c r="O9" s="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7" t="s">
        <v>19</v>
      </c>
      <c r="B10" s="11" t="s">
        <v>20</v>
      </c>
      <c r="C10" s="13">
        <v>0</v>
      </c>
      <c r="D10" s="13">
        <v>361</v>
      </c>
      <c r="E10" s="13">
        <v>0</v>
      </c>
      <c r="F10" s="13">
        <v>0</v>
      </c>
      <c r="G10" s="12">
        <f t="shared" ref="G10:G24" si="4">SUM(C10:F10)</f>
        <v>361</v>
      </c>
      <c r="H10" s="12">
        <f>C10+($D10*2)+($E10*3)+($F10*4)</f>
        <v>722</v>
      </c>
      <c r="I10" s="12">
        <v>6679</v>
      </c>
      <c r="J10" s="15">
        <v>1065</v>
      </c>
      <c r="K10" s="12">
        <v>1322</v>
      </c>
      <c r="L10" s="15">
        <f t="shared" ref="L10:L23" si="5">SUM(I10:K10)</f>
        <v>9066</v>
      </c>
      <c r="M10" s="4"/>
      <c r="N10" s="4"/>
      <c r="O10" s="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8"/>
      <c r="B11" s="11" t="s">
        <v>21</v>
      </c>
      <c r="C11" s="13">
        <v>75</v>
      </c>
      <c r="D11" s="13">
        <v>29</v>
      </c>
      <c r="E11" s="13">
        <v>0</v>
      </c>
      <c r="F11" s="13">
        <v>0</v>
      </c>
      <c r="G11" s="12">
        <f t="shared" si="4"/>
        <v>104</v>
      </c>
      <c r="H11" s="12">
        <f>C11+($D11*2)+($E11*3)+($F11*4)</f>
        <v>133</v>
      </c>
      <c r="I11" s="12">
        <v>1987</v>
      </c>
      <c r="J11" s="15">
        <v>231</v>
      </c>
      <c r="K11" s="12">
        <v>944</v>
      </c>
      <c r="L11" s="15">
        <f t="shared" si="5"/>
        <v>3162</v>
      </c>
      <c r="M11" s="4"/>
      <c r="N11" s="4"/>
      <c r="O11" s="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8"/>
      <c r="B12" s="11" t="s">
        <v>22</v>
      </c>
      <c r="C12" s="13">
        <v>4</v>
      </c>
      <c r="D12" s="13">
        <v>294</v>
      </c>
      <c r="E12" s="13">
        <v>0</v>
      </c>
      <c r="F12" s="13">
        <v>0</v>
      </c>
      <c r="G12" s="12">
        <f t="shared" si="4"/>
        <v>298</v>
      </c>
      <c r="H12" s="12">
        <f>C12+($D12*2)+($E12*3)+($F12*4)</f>
        <v>592</v>
      </c>
      <c r="I12" s="12">
        <v>5082</v>
      </c>
      <c r="J12" s="15">
        <v>920</v>
      </c>
      <c r="K12" s="12">
        <v>2266</v>
      </c>
      <c r="L12" s="15">
        <f t="shared" si="5"/>
        <v>8268</v>
      </c>
      <c r="M12" s="4"/>
      <c r="N12" s="4"/>
      <c r="O12" s="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28"/>
      <c r="B13" s="11" t="s">
        <v>23</v>
      </c>
      <c r="C13" s="13">
        <v>3</v>
      </c>
      <c r="D13" s="13">
        <v>0</v>
      </c>
      <c r="E13" s="13">
        <v>0</v>
      </c>
      <c r="F13" s="13">
        <v>0</v>
      </c>
      <c r="G13" s="12">
        <f t="shared" si="4"/>
        <v>3</v>
      </c>
      <c r="H13" s="12">
        <f>C13+($D13*2)+($E13*3)+($F13*4)</f>
        <v>3</v>
      </c>
      <c r="I13" s="12">
        <v>126</v>
      </c>
      <c r="J13" s="15">
        <v>0</v>
      </c>
      <c r="K13" s="12">
        <v>292</v>
      </c>
      <c r="L13" s="15">
        <f t="shared" si="5"/>
        <v>418</v>
      </c>
      <c r="M13" s="4"/>
      <c r="N13" s="4"/>
      <c r="O13" s="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28"/>
      <c r="B14" s="11" t="s">
        <v>24</v>
      </c>
      <c r="C14" s="13">
        <v>0</v>
      </c>
      <c r="D14" s="13">
        <v>195</v>
      </c>
      <c r="E14" s="13">
        <v>0</v>
      </c>
      <c r="F14" s="13">
        <v>0</v>
      </c>
      <c r="G14" s="12">
        <f t="shared" si="4"/>
        <v>195</v>
      </c>
      <c r="H14" s="12">
        <f>C14+($D14*2)+($E14*3)+($F14*4)</f>
        <v>390</v>
      </c>
      <c r="I14" s="12">
        <v>4196</v>
      </c>
      <c r="J14" s="15">
        <v>1602</v>
      </c>
      <c r="K14" s="12">
        <v>0</v>
      </c>
      <c r="L14" s="15">
        <f t="shared" si="5"/>
        <v>5798</v>
      </c>
      <c r="M14" s="4"/>
      <c r="N14" s="4"/>
      <c r="O14" s="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28"/>
      <c r="B15" s="6" t="s">
        <v>25</v>
      </c>
      <c r="C15" s="13">
        <v>9</v>
      </c>
      <c r="D15" s="13">
        <v>0</v>
      </c>
      <c r="E15" s="13">
        <v>0</v>
      </c>
      <c r="F15" s="13">
        <v>0</v>
      </c>
      <c r="G15" s="15">
        <f t="shared" si="4"/>
        <v>9</v>
      </c>
      <c r="H15" s="15">
        <f>C15+($D15*2)+($E15*3)+($F15*4)</f>
        <v>9</v>
      </c>
      <c r="I15" s="12">
        <v>400</v>
      </c>
      <c r="J15" s="15">
        <v>44</v>
      </c>
      <c r="K15" s="12">
        <v>0</v>
      </c>
      <c r="L15" s="15">
        <f t="shared" si="5"/>
        <v>444</v>
      </c>
      <c r="M15" s="4"/>
      <c r="N15" s="4"/>
      <c r="O15" s="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28"/>
      <c r="B16" s="6" t="s">
        <v>26</v>
      </c>
      <c r="C16" s="13">
        <v>30</v>
      </c>
      <c r="D16" s="13">
        <v>18</v>
      </c>
      <c r="E16" s="13">
        <v>0</v>
      </c>
      <c r="F16" s="13">
        <v>0</v>
      </c>
      <c r="G16" s="15">
        <f t="shared" si="4"/>
        <v>48</v>
      </c>
      <c r="H16" s="15">
        <f>C16+($D16*2)+($E16*3)+($F16*4)</f>
        <v>66</v>
      </c>
      <c r="I16" s="12">
        <v>1038</v>
      </c>
      <c r="J16" s="15">
        <v>207</v>
      </c>
      <c r="K16" s="12">
        <v>0</v>
      </c>
      <c r="L16" s="15">
        <f t="shared" si="5"/>
        <v>1245</v>
      </c>
      <c r="M16" s="4"/>
      <c r="N16" s="4"/>
      <c r="O16" s="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28"/>
      <c r="B17" s="6" t="s">
        <v>27</v>
      </c>
      <c r="C17" s="13">
        <v>1</v>
      </c>
      <c r="D17" s="13">
        <v>0</v>
      </c>
      <c r="E17" s="13">
        <v>0</v>
      </c>
      <c r="F17" s="13">
        <v>0</v>
      </c>
      <c r="G17" s="15">
        <f t="shared" si="4"/>
        <v>1</v>
      </c>
      <c r="H17" s="15">
        <f>C17+($D17*2)+($E17*3)+($F17*4)</f>
        <v>1</v>
      </c>
      <c r="I17" s="12">
        <v>120</v>
      </c>
      <c r="J17" s="15">
        <v>6</v>
      </c>
      <c r="K17" s="12">
        <v>0</v>
      </c>
      <c r="L17" s="15">
        <f t="shared" si="5"/>
        <v>126</v>
      </c>
      <c r="M17" s="4"/>
      <c r="N17" s="4"/>
      <c r="O17" s="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7" t="s">
        <v>28</v>
      </c>
      <c r="B18" s="6" t="s">
        <v>20</v>
      </c>
      <c r="C18" s="16">
        <v>0</v>
      </c>
      <c r="D18" s="16">
        <v>317</v>
      </c>
      <c r="E18" s="16">
        <v>0</v>
      </c>
      <c r="F18" s="16">
        <v>0</v>
      </c>
      <c r="G18" s="15">
        <f t="shared" si="4"/>
        <v>317</v>
      </c>
      <c r="H18" s="15">
        <f>C18+($D18*2)+($E18*3)+($F18*4)</f>
        <v>634</v>
      </c>
      <c r="I18" s="12">
        <v>5851</v>
      </c>
      <c r="J18" s="15">
        <v>928</v>
      </c>
      <c r="K18" s="12">
        <v>1322</v>
      </c>
      <c r="L18" s="15">
        <f t="shared" si="5"/>
        <v>8101</v>
      </c>
      <c r="M18" s="4"/>
      <c r="N18" s="4"/>
      <c r="O18" s="2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8"/>
      <c r="B19" s="6" t="s">
        <v>21</v>
      </c>
      <c r="C19" s="16">
        <v>76</v>
      </c>
      <c r="D19" s="16">
        <v>29</v>
      </c>
      <c r="E19" s="16">
        <v>0</v>
      </c>
      <c r="F19" s="16">
        <v>0</v>
      </c>
      <c r="G19" s="15">
        <f t="shared" si="4"/>
        <v>105</v>
      </c>
      <c r="H19" s="15">
        <f>C19+($D19*2)+($E19*3)+($F19*4)</f>
        <v>134</v>
      </c>
      <c r="I19" s="12">
        <v>1950</v>
      </c>
      <c r="J19" s="15">
        <v>218</v>
      </c>
      <c r="K19" s="12">
        <v>944</v>
      </c>
      <c r="L19" s="15">
        <f t="shared" si="5"/>
        <v>3112</v>
      </c>
      <c r="M19" s="4"/>
      <c r="N19" s="4"/>
      <c r="O19" s="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28"/>
      <c r="B20" s="6" t="s">
        <v>22</v>
      </c>
      <c r="C20" s="16">
        <v>3</v>
      </c>
      <c r="D20" s="16">
        <v>295</v>
      </c>
      <c r="E20" s="16">
        <v>0</v>
      </c>
      <c r="F20" s="16">
        <v>0</v>
      </c>
      <c r="G20" s="15">
        <f t="shared" si="4"/>
        <v>298</v>
      </c>
      <c r="H20" s="15">
        <f>C20+($D20*2)+($E20*3)+($F20*4)</f>
        <v>593</v>
      </c>
      <c r="I20" s="12">
        <v>5234</v>
      </c>
      <c r="J20" s="15">
        <v>1710</v>
      </c>
      <c r="K20" s="12">
        <v>2266</v>
      </c>
      <c r="L20" s="15">
        <f t="shared" si="5"/>
        <v>9210</v>
      </c>
      <c r="M20" s="4"/>
      <c r="N20" s="4"/>
      <c r="O20" s="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28"/>
      <c r="B21" s="6" t="s">
        <v>23</v>
      </c>
      <c r="C21" s="16">
        <v>5</v>
      </c>
      <c r="D21" s="16">
        <v>0</v>
      </c>
      <c r="E21" s="16">
        <v>0</v>
      </c>
      <c r="F21" s="16">
        <v>0</v>
      </c>
      <c r="G21" s="15">
        <f t="shared" si="4"/>
        <v>5</v>
      </c>
      <c r="H21" s="15">
        <f>C21+($D21*2)+($E21*3)+($F21*4)</f>
        <v>5</v>
      </c>
      <c r="I21" s="12">
        <v>185</v>
      </c>
      <c r="J21" s="15">
        <v>0</v>
      </c>
      <c r="K21" s="12">
        <v>292</v>
      </c>
      <c r="L21" s="15">
        <f t="shared" si="5"/>
        <v>477</v>
      </c>
      <c r="M21" s="4"/>
      <c r="N21" s="4"/>
      <c r="O21" s="2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8"/>
      <c r="B22" s="6" t="s">
        <v>24</v>
      </c>
      <c r="C22" s="16">
        <v>0</v>
      </c>
      <c r="D22" s="16">
        <v>193</v>
      </c>
      <c r="E22" s="16">
        <v>0</v>
      </c>
      <c r="F22" s="16">
        <v>0</v>
      </c>
      <c r="G22" s="15">
        <f t="shared" si="4"/>
        <v>193</v>
      </c>
      <c r="H22" s="15">
        <f>C22+($D22*2)+($E22*3)+($F22*4)</f>
        <v>386</v>
      </c>
      <c r="I22" s="12">
        <v>4152</v>
      </c>
      <c r="J22" s="15">
        <v>238</v>
      </c>
      <c r="K22" s="12">
        <v>0</v>
      </c>
      <c r="L22" s="15">
        <f t="shared" si="5"/>
        <v>4390</v>
      </c>
      <c r="M22" s="4"/>
      <c r="N22" s="4"/>
      <c r="O22" s="2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8"/>
      <c r="B23" s="6" t="s">
        <v>26</v>
      </c>
      <c r="C23" s="13">
        <v>30</v>
      </c>
      <c r="D23" s="13">
        <v>17</v>
      </c>
      <c r="E23" s="13">
        <v>0</v>
      </c>
      <c r="F23" s="13">
        <v>0</v>
      </c>
      <c r="G23" s="15">
        <f t="shared" si="4"/>
        <v>47</v>
      </c>
      <c r="H23" s="15">
        <f>C23+($D23*2)+($E23*3)+($F23*4)</f>
        <v>64</v>
      </c>
      <c r="I23" s="12">
        <v>1038</v>
      </c>
      <c r="J23" s="15">
        <v>46.65</v>
      </c>
      <c r="K23" s="12">
        <v>0</v>
      </c>
      <c r="L23" s="15">
        <f t="shared" si="5"/>
        <v>1084.6500000000001</v>
      </c>
      <c r="M23" s="4"/>
      <c r="N23" s="4"/>
      <c r="O23" s="2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8"/>
      <c r="B24" s="6" t="s">
        <v>27</v>
      </c>
      <c r="C24" s="13">
        <v>2</v>
      </c>
      <c r="D24" s="13">
        <v>0</v>
      </c>
      <c r="E24" s="13">
        <v>0</v>
      </c>
      <c r="F24" s="13">
        <v>0</v>
      </c>
      <c r="G24" s="15">
        <f t="shared" si="4"/>
        <v>2</v>
      </c>
      <c r="H24" s="15">
        <f>C24+($D24*2)+($E24*3)+($F24*4)</f>
        <v>2</v>
      </c>
      <c r="I24" s="12">
        <v>80</v>
      </c>
      <c r="J24" s="15">
        <v>0</v>
      </c>
      <c r="K24" s="12">
        <v>0</v>
      </c>
      <c r="L24" s="15">
        <f t="shared" ref="L24:L30" si="6">SUM(I24:K24)</f>
        <v>80</v>
      </c>
      <c r="M24" s="4"/>
      <c r="N24" s="4"/>
      <c r="O24" s="2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0" t="s">
        <v>29</v>
      </c>
      <c r="B25" s="10" t="s">
        <v>18</v>
      </c>
      <c r="C25" s="14">
        <f>SUM(C10:C24)</f>
        <v>238</v>
      </c>
      <c r="D25" s="14">
        <f>SUM(D10:D24)</f>
        <v>1748</v>
      </c>
      <c r="E25" s="14">
        <f t="shared" ref="E25:H25" si="7">SUM(E10:E24)</f>
        <v>0</v>
      </c>
      <c r="F25" s="14">
        <f t="shared" si="7"/>
        <v>0</v>
      </c>
      <c r="G25" s="14">
        <f>SUM(C25:F25)</f>
        <v>1986</v>
      </c>
      <c r="H25" s="14">
        <f t="shared" si="7"/>
        <v>3734</v>
      </c>
      <c r="I25" s="14">
        <f>SUM(I10:I24)</f>
        <v>38118</v>
      </c>
      <c r="J25" s="14">
        <f t="shared" ref="J25:K25" si="8">SUM(J10:J24)</f>
        <v>7215.65</v>
      </c>
      <c r="K25" s="14">
        <f t="shared" si="8"/>
        <v>9648</v>
      </c>
      <c r="L25" s="14">
        <f>SUM(I25:K25)</f>
        <v>54981.65</v>
      </c>
      <c r="M25" s="4"/>
      <c r="N25" s="4"/>
      <c r="O25" s="2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7" t="s">
        <v>32</v>
      </c>
      <c r="B26" s="22" t="s">
        <v>37</v>
      </c>
      <c r="C26" s="15">
        <v>4</v>
      </c>
      <c r="D26" s="15">
        <v>0</v>
      </c>
      <c r="E26" s="15">
        <v>0</v>
      </c>
      <c r="F26" s="15">
        <v>0</v>
      </c>
      <c r="G26" s="15">
        <f t="shared" si="1"/>
        <v>4</v>
      </c>
      <c r="H26" s="15">
        <f>C26+($D26*2)+($E26*3)+($F26*4)</f>
        <v>4</v>
      </c>
      <c r="I26" s="35">
        <v>173</v>
      </c>
      <c r="J26" s="15" t="s">
        <v>33</v>
      </c>
      <c r="K26" s="12" t="s">
        <v>33</v>
      </c>
      <c r="L26" s="17">
        <f t="shared" ref="L26:L29" si="9">SUM(I26:K26)</f>
        <v>173</v>
      </c>
      <c r="M26" s="4"/>
      <c r="N26" s="4"/>
      <c r="O26" s="2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28"/>
      <c r="B27" s="22" t="s">
        <v>38</v>
      </c>
      <c r="C27" s="17"/>
      <c r="D27" s="15">
        <v>17</v>
      </c>
      <c r="E27" s="15">
        <v>0</v>
      </c>
      <c r="F27" s="15">
        <v>0</v>
      </c>
      <c r="G27" s="15">
        <f t="shared" si="1"/>
        <v>17</v>
      </c>
      <c r="H27" s="15">
        <f>C27+($D27*2)+($E27*3)+($F27*4)</f>
        <v>34</v>
      </c>
      <c r="I27" s="35">
        <v>367.2</v>
      </c>
      <c r="J27" s="15" t="s">
        <v>33</v>
      </c>
      <c r="K27" s="12" t="s">
        <v>33</v>
      </c>
      <c r="L27" s="15">
        <f t="shared" si="9"/>
        <v>367.2</v>
      </c>
      <c r="M27" s="4"/>
      <c r="N27" s="4"/>
      <c r="O27" s="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28"/>
      <c r="B28" s="11" t="s">
        <v>16</v>
      </c>
      <c r="C28" s="15">
        <v>3</v>
      </c>
      <c r="D28" s="15">
        <v>0</v>
      </c>
      <c r="E28" s="15">
        <v>0</v>
      </c>
      <c r="F28" s="15">
        <v>0</v>
      </c>
      <c r="G28" s="15">
        <f t="shared" si="1"/>
        <v>3</v>
      </c>
      <c r="H28" s="15">
        <f>C28+($D28*2)+($E28*3)+($F28*4)</f>
        <v>3</v>
      </c>
      <c r="I28" s="35">
        <v>64.8</v>
      </c>
      <c r="J28" s="15" t="s">
        <v>33</v>
      </c>
      <c r="K28" s="12" t="s">
        <v>33</v>
      </c>
      <c r="L28" s="15">
        <f t="shared" si="9"/>
        <v>64.8</v>
      </c>
      <c r="M28" s="4"/>
      <c r="N28" s="4"/>
      <c r="O28" s="2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28"/>
      <c r="B29" s="11" t="s">
        <v>11</v>
      </c>
      <c r="C29" s="15">
        <v>19</v>
      </c>
      <c r="D29" s="15">
        <v>0</v>
      </c>
      <c r="E29" s="15">
        <v>0</v>
      </c>
      <c r="F29" s="15">
        <v>0</v>
      </c>
      <c r="G29" s="15">
        <f t="shared" si="1"/>
        <v>19</v>
      </c>
      <c r="H29" s="15">
        <f>C29+($D29*2)+($E29*3)+($F29*4)</f>
        <v>19</v>
      </c>
      <c r="I29" s="35">
        <v>388.8</v>
      </c>
      <c r="J29" s="15" t="s">
        <v>33</v>
      </c>
      <c r="K29" s="12" t="s">
        <v>33</v>
      </c>
      <c r="L29" s="15">
        <f t="shared" si="9"/>
        <v>388.8</v>
      </c>
      <c r="M29" s="4"/>
      <c r="N29" s="4"/>
      <c r="O29" s="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23" t="s">
        <v>32</v>
      </c>
      <c r="B30" s="10" t="s">
        <v>18</v>
      </c>
      <c r="C30" s="14">
        <f>SUM(C26:C29)</f>
        <v>26</v>
      </c>
      <c r="D30" s="14">
        <f>SUM(D26:D29)</f>
        <v>17</v>
      </c>
      <c r="E30" s="14">
        <f t="shared" ref="E30:F30" si="10">SUM(E26:E29)</f>
        <v>0</v>
      </c>
      <c r="F30" s="14">
        <f t="shared" si="10"/>
        <v>0</v>
      </c>
      <c r="G30" s="14">
        <f t="shared" si="1"/>
        <v>43</v>
      </c>
      <c r="H30" s="14">
        <f t="shared" ref="H30" si="11">SUM(H26:H29)</f>
        <v>60</v>
      </c>
      <c r="I30" s="14">
        <f t="shared" ref="I30:K30" si="12">SUM(I26:I29)</f>
        <v>993.8</v>
      </c>
      <c r="J30" s="14">
        <f t="shared" si="12"/>
        <v>0</v>
      </c>
      <c r="K30" s="14">
        <f t="shared" si="12"/>
        <v>0</v>
      </c>
      <c r="L30" s="14">
        <f t="shared" si="6"/>
        <v>993.8</v>
      </c>
      <c r="M30" s="4"/>
      <c r="N30" s="4"/>
      <c r="O30" s="2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25" t="s">
        <v>30</v>
      </c>
      <c r="B31" s="26"/>
      <c r="C31" s="18">
        <f>C9+C25+C30</f>
        <v>267</v>
      </c>
      <c r="D31" s="18">
        <f>D9+D25+D30</f>
        <v>2440</v>
      </c>
      <c r="E31" s="18">
        <f>E9+E25+E30</f>
        <v>0</v>
      </c>
      <c r="F31" s="18">
        <f>F9+F25+F30</f>
        <v>0</v>
      </c>
      <c r="G31" s="18">
        <f>G9+G25+G30</f>
        <v>2707</v>
      </c>
      <c r="H31" s="18">
        <f>H9+H25+H30</f>
        <v>5147</v>
      </c>
      <c r="I31" s="18">
        <f>I9+I25+I30</f>
        <v>54748.4</v>
      </c>
      <c r="J31" s="38">
        <f>J9+J25+J30</f>
        <v>8454.89</v>
      </c>
      <c r="K31" s="18">
        <f>K9+K25+K30</f>
        <v>22113.66</v>
      </c>
      <c r="L31" s="38">
        <f>L9+L25+L30</f>
        <v>85316.95</v>
      </c>
      <c r="M31" s="4"/>
      <c r="N31" s="4"/>
      <c r="O31" s="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7"/>
      <c r="B32" s="7"/>
      <c r="C32" s="20"/>
      <c r="D32" s="20"/>
      <c r="E32" s="20"/>
      <c r="F32" s="20"/>
      <c r="G32" s="24"/>
      <c r="H32" s="20"/>
      <c r="I32" s="20"/>
      <c r="J32" s="20"/>
      <c r="K32" s="20"/>
      <c r="L32" s="20"/>
      <c r="M32" s="2"/>
      <c r="N32" s="2"/>
      <c r="O32" s="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9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2"/>
      <c r="N33" s="2"/>
      <c r="O33" s="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9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1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9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1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1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1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</sheetData>
  <mergeCells count="12">
    <mergeCell ref="A3:A5"/>
    <mergeCell ref="L1:L2"/>
    <mergeCell ref="A1:A2"/>
    <mergeCell ref="B1:B2"/>
    <mergeCell ref="C1:G1"/>
    <mergeCell ref="H1:H2"/>
    <mergeCell ref="I1:K1"/>
    <mergeCell ref="A31:B31"/>
    <mergeCell ref="A6:A8"/>
    <mergeCell ref="A10:A17"/>
    <mergeCell ref="A18:A24"/>
    <mergeCell ref="A26:A29"/>
  </mergeCells>
  <phoneticPr fontId="2" type="noConversion"/>
  <pageMargins left="0.7" right="0.7" top="0.75" bottom="0.75" header="0" footer="0"/>
  <pageSetup paperSize="9" orientation="portrait" r:id="rId1"/>
  <ignoredErrors>
    <ignoredError sqref="I9:L9 I24:K25 I30:K30" formula="1"/>
    <ignoredError sqref="L24:L25 L30" formula="1" formulaRange="1"/>
    <ignoredError sqref="L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2021-09-23T02:58:13Z</dcterms:created>
  <dcterms:modified xsi:type="dcterms:W3CDTF">2026-08-18T01:14:13Z</dcterms:modified>
</cp:coreProperties>
</file>